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O\AV\011\2 nabídky\"/>
    </mc:Choice>
  </mc:AlternateContent>
  <xr:revisionPtr revIDLastSave="0" documentId="13_ncr:201_{B75D4632-BA41-4AA2-9B5D-59007EC99498}" xr6:coauthVersionLast="36" xr6:coauthVersionMax="46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AVT!$B$1:$T$12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T7" i="1" l="1"/>
  <c r="S7" i="1"/>
  <c r="R12" i="1" s="1"/>
  <c r="P7" i="1"/>
  <c r="Q12" i="1" s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<sst xmlns="http://schemas.openxmlformats.org/spreadsheetml/2006/main" count="56" uniqueCount="49">
  <si>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</si>
  <si>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</si>
  <si>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</si>
  <si>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</si>
  <si>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</si>
  <si>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</si>
  <si>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</si>
  <si>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</si>
  <si>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</si>
  <si>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</si>
  <si>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</si>
  <si>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</si>
  <si>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</si>
  <si>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</si>
  <si>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</si>
  <si>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</si>
  <si>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</si>
  <si>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</si>
  <si>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</si>
  <si>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</si>
  <si>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</si>
  <si>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</si>
  <si>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</si>
  <si>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</si>
  <si>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</si>
  <si>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</si>
  <si>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</si>
  <si>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</si>
  <si>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</si>
  <si>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</si>
  <si>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</si>
  <si>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</si>
  <si>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011 - 2021</t>
  </si>
  <si>
    <t>NE</t>
  </si>
  <si>
    <t>Milan Mašek, 
Tel.: 728 099 999,
37763 8418</t>
  </si>
  <si>
    <t>Univerzitní 22, 
301 00 Plzeň, 
Fakulta strojní -
Katedra průmyslového inženýrství a managementu, 
místnost UL 301</t>
  </si>
  <si>
    <t>Generická lampa včetně modulu pro dataprojektor Epson EB-W12.</t>
  </si>
  <si>
    <t>Generická lampa včetně modulu pro dataprojektor Epson EB-W10.</t>
  </si>
  <si>
    <t>Sluchátka na ucho s mikrofonem, 3,5 mm Jack, USB, drát</t>
  </si>
  <si>
    <t>ANO</t>
  </si>
  <si>
    <t>SGS-2019-002</t>
  </si>
  <si>
    <t>Sluchátka pro Ing. Tomasze Bońkowského a doc. Ing. Luďka Hynčíka, Ph.D.</t>
  </si>
  <si>
    <t>Mgr. Gabriela Straková,
Tel.: 37763 4823</t>
  </si>
  <si>
    <t>Teslova 5b, 
301 00 Plzeň,
Nové technologie-výzkumné centrum,
místnost TC 231</t>
  </si>
  <si>
    <t>Typ sluchátek na ucho (supraaural).
Provedení sluchátek s obroučkou přes hlavu.
Citlivost sluchátek min. 115 dB.
Kmitočtový rozsah min. od 20 Hz.
Kmitočtový rozsah max. do 20000 Hz.
Mikrofon, konstrukce mikrofonu sklápěcí.
Možnost propojení:
Typ připojení min. jack 3,5 mm, USB.
Typ headsetu kabelový, kabel min. 1,5 m.
Typ použití standardní.
Min. ovládání hlasitosti na sluchátkovém kabelu.</t>
  </si>
  <si>
    <t>Lampa do dataprojektoru</t>
  </si>
  <si>
    <t>GENERICKÁ lampa s modulem (Z42839GLM), záruka 24 měsíců</t>
  </si>
  <si>
    <t>GENERICKÁ lampa s modulem (Z29672GLM), záruka 24 měsíců</t>
  </si>
  <si>
    <t>Sennheiser SC165 USB (508317) + DELOCK kabel Jack-Jack 4pin, M/F, prodlužovací, 0,5m, černý (84716),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</si>
</sst>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3" borderId="14" xfId="0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15" fillId="4" borderId="18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zoomScale="78" zoomScaleNormal="78" workbookViewId="0">
      <selection activeCell="Q9" sqref="Q9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70.28515625" style="1" customWidth="1"/>
    <col min="7" max="7" width="27.85546875" style="1" customWidth="1"/>
    <col min="8" max="8" width="31.7109375" style="1" customWidth="1"/>
    <col min="9" max="9" width="20" style="1" customWidth="1"/>
    <col min="10" max="10" width="16.5703125" style="1" customWidth="1"/>
    <col min="11" max="11" width="31.85546875" style="5" customWidth="1"/>
    <col min="12" max="12" width="27" style="5" hidden="1" customWidth="1"/>
    <col min="13" max="13" width="27.5703125" style="5" customWidth="1"/>
    <col min="14" max="14" width="48" style="1" customWidth="1"/>
    <col min="15" max="15" width="28" style="1" customWidth="1"/>
    <col min="16" max="16" width="16.57031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5.85546875" style="4" customWidth="1"/>
    <col min="23" max="16384" width="8.85546875" style="5"/>
  </cols>
  <sheetData>
    <row r="1" spans="1:22" ht="42.6" customHeight="1" x14ac:dyDescent="0.25">
      <c r="B1" s="86" t="s">
        <v>32</v>
      </c>
      <c r="C1" s="87"/>
      <c r="D1" s="87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2" t="s">
        <v>28</v>
      </c>
      <c r="I6" s="35" t="s">
        <v>18</v>
      </c>
      <c r="J6" s="35" t="s">
        <v>19</v>
      </c>
      <c r="K6" s="24" t="s">
        <v>31</v>
      </c>
      <c r="L6" s="35" t="s">
        <v>20</v>
      </c>
      <c r="M6" s="39" t="s">
        <v>21</v>
      </c>
      <c r="N6" s="35" t="s">
        <v>22</v>
      </c>
      <c r="O6" s="35" t="s">
        <v>23</v>
      </c>
      <c r="P6" s="35" t="s">
        <v>24</v>
      </c>
      <c r="Q6" s="24" t="s">
        <v>6</v>
      </c>
      <c r="R6" s="25" t="s">
        <v>7</v>
      </c>
      <c r="S6" s="79" t="s">
        <v>8</v>
      </c>
      <c r="T6" s="79" t="s">
        <v>9</v>
      </c>
      <c r="U6" s="35" t="s">
        <v>25</v>
      </c>
      <c r="V6" s="35" t="s">
        <v>26</v>
      </c>
    </row>
    <row r="7" spans="1:22" ht="46.9" customHeight="1" thickTop="1" x14ac:dyDescent="0.25">
      <c r="A7" s="26"/>
      <c r="B7" s="44">
        <v>1</v>
      </c>
      <c r="C7" s="74" t="s">
        <v>45</v>
      </c>
      <c r="D7" s="45">
        <v>2</v>
      </c>
      <c r="E7" s="46" t="s">
        <v>14</v>
      </c>
      <c r="F7" s="76" t="s">
        <v>36</v>
      </c>
      <c r="G7" s="80" t="s">
        <v>46</v>
      </c>
      <c r="H7" s="98"/>
      <c r="I7" s="93" t="s">
        <v>27</v>
      </c>
      <c r="J7" s="96" t="s">
        <v>33</v>
      </c>
      <c r="K7" s="96"/>
      <c r="L7" s="100"/>
      <c r="M7" s="93" t="s">
        <v>34</v>
      </c>
      <c r="N7" s="93" t="s">
        <v>35</v>
      </c>
      <c r="O7" s="47">
        <v>21</v>
      </c>
      <c r="P7" s="48">
        <f>D7*Q7</f>
        <v>5000</v>
      </c>
      <c r="Q7" s="49">
        <v>2500</v>
      </c>
      <c r="R7" s="83">
        <v>2500</v>
      </c>
      <c r="S7" s="50">
        <f>D7*R7</f>
        <v>5000</v>
      </c>
      <c r="T7" s="51" t="str">
        <f t="shared" ref="T7" si="0">IF(ISNUMBER(R7), IF(R7&gt;Q7,"NEVYHOVUJE","VYHOVUJE")," ")</f>
        <v>VYHOVUJE</v>
      </c>
      <c r="U7" s="100"/>
      <c r="V7" s="46" t="s">
        <v>12</v>
      </c>
    </row>
    <row r="8" spans="1:22" ht="46.9" customHeight="1" thickBot="1" x14ac:dyDescent="0.3">
      <c r="A8" s="26"/>
      <c r="B8" s="52">
        <v>2</v>
      </c>
      <c r="C8" s="75" t="s">
        <v>45</v>
      </c>
      <c r="D8" s="53">
        <v>1</v>
      </c>
      <c r="E8" s="54" t="s">
        <v>14</v>
      </c>
      <c r="F8" s="60" t="s">
        <v>37</v>
      </c>
      <c r="G8" s="81" t="s">
        <v>47</v>
      </c>
      <c r="H8" s="99"/>
      <c r="I8" s="94"/>
      <c r="J8" s="97"/>
      <c r="K8" s="97"/>
      <c r="L8" s="101"/>
      <c r="M8" s="95"/>
      <c r="N8" s="95"/>
      <c r="O8" s="55">
        <v>21</v>
      </c>
      <c r="P8" s="56">
        <f>D8*Q8</f>
        <v>2650</v>
      </c>
      <c r="Q8" s="57">
        <v>2650</v>
      </c>
      <c r="R8" s="84">
        <v>2500</v>
      </c>
      <c r="S8" s="58">
        <f>D8*R8</f>
        <v>2500</v>
      </c>
      <c r="T8" s="59" t="str">
        <f t="shared" ref="T8:T9" si="1">IF(ISNUMBER(R8), IF(R8&gt;Q8,"NEVYHOVUJE","VYHOVUJE")," ")</f>
        <v>VYHOVUJE</v>
      </c>
      <c r="U8" s="101"/>
      <c r="V8" s="54" t="s">
        <v>12</v>
      </c>
    </row>
    <row r="9" spans="1:22" ht="190.15" customHeight="1" thickBot="1" x14ac:dyDescent="0.3">
      <c r="A9" s="26"/>
      <c r="B9" s="61">
        <v>3</v>
      </c>
      <c r="C9" s="62" t="s">
        <v>38</v>
      </c>
      <c r="D9" s="63">
        <v>2</v>
      </c>
      <c r="E9" s="64" t="s">
        <v>14</v>
      </c>
      <c r="F9" s="72" t="s">
        <v>44</v>
      </c>
      <c r="G9" s="82" t="s">
        <v>48</v>
      </c>
      <c r="H9" s="73"/>
      <c r="I9" s="65" t="s">
        <v>27</v>
      </c>
      <c r="J9" s="66" t="s">
        <v>39</v>
      </c>
      <c r="K9" s="66" t="s">
        <v>40</v>
      </c>
      <c r="L9" s="64"/>
      <c r="M9" s="65" t="s">
        <v>42</v>
      </c>
      <c r="N9" s="65" t="s">
        <v>43</v>
      </c>
      <c r="O9" s="67">
        <v>14</v>
      </c>
      <c r="P9" s="68">
        <f>D9*Q9</f>
        <v>5000</v>
      </c>
      <c r="Q9" s="69">
        <v>2500</v>
      </c>
      <c r="R9" s="85">
        <v>1822</v>
      </c>
      <c r="S9" s="70">
        <f>D9*R9</f>
        <v>3644</v>
      </c>
      <c r="T9" s="71" t="str">
        <f t="shared" si="1"/>
        <v>VYHOVUJE</v>
      </c>
      <c r="U9" s="64" t="s">
        <v>41</v>
      </c>
      <c r="V9" s="64" t="s">
        <v>13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60" customHeight="1" thickTop="1" thickBot="1" x14ac:dyDescent="0.3">
      <c r="B11" s="88" t="s">
        <v>30</v>
      </c>
      <c r="C11" s="89"/>
      <c r="D11" s="89"/>
      <c r="E11" s="89"/>
      <c r="F11" s="89"/>
      <c r="G11" s="89"/>
      <c r="H11" s="78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90" t="s">
        <v>11</v>
      </c>
      <c r="S11" s="91"/>
      <c r="T11" s="92"/>
      <c r="U11" s="22"/>
      <c r="V11" s="31"/>
    </row>
    <row r="12" spans="1:22" ht="33" customHeight="1" thickTop="1" thickBot="1" x14ac:dyDescent="0.3">
      <c r="B12" s="102" t="s">
        <v>29</v>
      </c>
      <c r="C12" s="103"/>
      <c r="D12" s="103"/>
      <c r="E12" s="103"/>
      <c r="F12" s="103"/>
      <c r="G12" s="103"/>
      <c r="H12" s="77"/>
      <c r="I12" s="32"/>
      <c r="L12" s="12"/>
      <c r="M12" s="12"/>
      <c r="N12" s="12"/>
      <c r="O12" s="33"/>
      <c r="P12" s="33"/>
      <c r="Q12" s="34">
        <f>SUM(P7:P9)</f>
        <v>12650</v>
      </c>
      <c r="R12" s="104">
        <f>SUM(S7:S9)</f>
        <v>11144</v>
      </c>
      <c r="S12" s="105"/>
      <c r="T12" s="106"/>
    </row>
    <row r="13" spans="1:22" ht="14.25" customHeight="1" thickTop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password="C143" sheet="1" objects="1" scenarios="1"/>
  <mergeCells count="13">
    <mergeCell ref="U7:U8"/>
    <mergeCell ref="K7:K8"/>
    <mergeCell ref="L7:L8"/>
    <mergeCell ref="B12:G12"/>
    <mergeCell ref="R12:T12"/>
    <mergeCell ref="B1:D1"/>
    <mergeCell ref="B11:G11"/>
    <mergeCell ref="R11:T11"/>
    <mergeCell ref="I7:I8"/>
    <mergeCell ref="M7:M8"/>
    <mergeCell ref="J7:J8"/>
    <mergeCell ref="N7:N8"/>
    <mergeCell ref="H7:H8"/>
  </mergeCells>
  <conditionalFormatting sqref="D7:D9">
    <cfRule type="containsBlanks" dxfId="10" priority="51">
      <formula>LEN(TRIM(D7))=0</formula>
    </cfRule>
  </conditionalFormatting>
  <conditionalFormatting sqref="T7:T9">
    <cfRule type="cellIs" dxfId="9" priority="43" operator="equal">
      <formula>"VYHOVUJE"</formula>
    </cfRule>
  </conditionalFormatting>
  <conditionalFormatting sqref="T7:T9">
    <cfRule type="cellIs" dxfId="8" priority="42" operator="equal">
      <formula>"NEVYHOVUJE"</formula>
    </cfRule>
  </conditionalFormatting>
  <conditionalFormatting sqref="G7:H7 G9:H9 G8">
    <cfRule type="containsBlanks" dxfId="7" priority="23">
      <formula>LEN(TRIM(G7))=0</formula>
    </cfRule>
  </conditionalFormatting>
  <conditionalFormatting sqref="G7:H7 G9:H9 G8">
    <cfRule type="containsBlanks" dxfId="6" priority="22">
      <formula>LEN(TRIM(G7))=0</formula>
    </cfRule>
  </conditionalFormatting>
  <conditionalFormatting sqref="G7:H7 G9:H9 G8">
    <cfRule type="notContainsBlanks" dxfId="5" priority="21">
      <formula>LEN(TRIM(G7))&gt;0</formula>
    </cfRule>
  </conditionalFormatting>
  <conditionalFormatting sqref="G7:H7 G9:H9 G8">
    <cfRule type="notContainsBlanks" dxfId="4" priority="20">
      <formula>LEN(TRIM(G7))&gt;0</formula>
    </cfRule>
  </conditionalFormatting>
  <conditionalFormatting sqref="G7:H7 G9:H9 G8">
    <cfRule type="notContainsBlanks" dxfId="3" priority="19">
      <formula>LEN(TRIM(G7))&gt;0</formula>
    </cfRule>
  </conditionalFormatting>
  <conditionalFormatting sqref="R7:R9">
    <cfRule type="containsBlanks" dxfId="2" priority="13">
      <formula>LEN(TRIM(R7))=0</formula>
    </cfRule>
  </conditionalFormatting>
  <conditionalFormatting sqref="R7:R9">
    <cfRule type="notContainsBlanks" dxfId="1" priority="12">
      <formula>LEN(TRIM(R7))&gt;0</formula>
    </cfRule>
  </conditionalFormatting>
  <conditionalFormatting sqref="R7:R9">
    <cfRule type="notContainsBlanks" dxfId="0" priority="11">
      <formula>LEN(TRIM(R7))&gt;0</formula>
    </cfRule>
  </conditionalFormatting>
  <dataValidations count="3">
    <dataValidation type="list" showInputMessage="1" showErrorMessage="1" sqref="J7 J9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2021-05-31T07:35:32Z</dcterms:modified>
</cp:coreProperties>
</file>